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lenbma\Desktop\"/>
    </mc:Choice>
  </mc:AlternateContent>
  <xr:revisionPtr revIDLastSave="0" documentId="13_ncr:1_{8F110FDA-635C-4486-AAA1-12DEA6D6874C}" xr6:coauthVersionLast="47" xr6:coauthVersionMax="47" xr10:uidLastSave="{00000000-0000-0000-0000-000000000000}"/>
  <bookViews>
    <workbookView xWindow="-110" yWindow="-110" windowWidth="19420" windowHeight="10420" xr2:uid="{829FDBB5-B809-4F10-92CA-6864FA22A926}"/>
  </bookViews>
  <sheets>
    <sheet name="Get Together EMIL 10.10.2025" sheetId="2" r:id="rId1"/>
    <sheet name="MV Kino U 11.10.2025" sheetId="1" r:id="rId2"/>
    <sheet name="MV Party Brauturm 11.10.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3" l="1"/>
  <c r="H41" i="3"/>
  <c r="J33" i="3"/>
  <c r="J36" i="3"/>
  <c r="J35" i="3"/>
  <c r="J34" i="3"/>
  <c r="J31" i="3"/>
  <c r="J39" i="3"/>
  <c r="J29" i="3"/>
  <c r="J27" i="3"/>
  <c r="J18" i="3"/>
  <c r="I48" i="1"/>
  <c r="G48" i="1"/>
  <c r="I46" i="1"/>
  <c r="G46" i="1"/>
  <c r="I13" i="1"/>
  <c r="I16" i="1"/>
  <c r="I17" i="1"/>
  <c r="I18" i="1"/>
  <c r="I12" i="1"/>
  <c r="G13" i="1"/>
  <c r="G16" i="1"/>
  <c r="G17" i="1"/>
  <c r="G18" i="1"/>
  <c r="G12" i="1"/>
  <c r="I32" i="1"/>
  <c r="I33" i="1"/>
  <c r="I36" i="1"/>
  <c r="I26" i="1"/>
  <c r="I27" i="1"/>
  <c r="I28" i="1"/>
  <c r="I30" i="1"/>
  <c r="I25" i="1"/>
  <c r="I21" i="1"/>
  <c r="I22" i="1"/>
  <c r="I20" i="1"/>
  <c r="J16" i="3"/>
  <c r="H16" i="3"/>
  <c r="J15" i="3"/>
  <c r="H15" i="3"/>
  <c r="J14" i="3"/>
  <c r="H14" i="3"/>
  <c r="J13" i="3"/>
  <c r="H13" i="3"/>
  <c r="J12" i="3"/>
  <c r="H12" i="3"/>
  <c r="J10" i="3"/>
  <c r="H10" i="3"/>
  <c r="I16" i="2"/>
  <c r="G16" i="2"/>
  <c r="I15" i="2"/>
  <c r="G15" i="2"/>
  <c r="I14" i="2"/>
  <c r="G14" i="2"/>
  <c r="I13" i="2"/>
  <c r="G13" i="2"/>
  <c r="I12" i="2"/>
  <c r="G12" i="2"/>
  <c r="I10" i="2"/>
  <c r="I35" i="2" s="1"/>
  <c r="G10" i="2"/>
  <c r="G35" i="2" s="1"/>
  <c r="I10" i="1"/>
  <c r="G10" i="1"/>
  <c r="J43" i="3" l="1"/>
  <c r="J45" i="3" s="1"/>
  <c r="J48" i="3" s="1"/>
  <c r="I38" i="1"/>
  <c r="G38" i="1"/>
  <c r="G40" i="1" s="1"/>
  <c r="G42" i="1" s="1"/>
  <c r="G39" i="2"/>
  <c r="G42" i="2" s="1"/>
  <c r="G37" i="2"/>
  <c r="I39" i="2"/>
  <c r="I42" i="2" s="1"/>
  <c r="I37" i="2"/>
  <c r="H43" i="3" l="1"/>
  <c r="H45" i="3" s="1"/>
  <c r="H48" i="3" s="1"/>
  <c r="I40" i="1"/>
  <c r="I42" i="1" s="1"/>
</calcChain>
</file>

<file path=xl/sharedStrings.xml><?xml version="1.0" encoding="utf-8"?>
<sst xmlns="http://schemas.openxmlformats.org/spreadsheetml/2006/main" count="101" uniqueCount="46">
  <si>
    <t>Get Together im Gewoelbekeller des EMIL</t>
  </si>
  <si>
    <t xml:space="preserve">120 - 140 Teilnehmer </t>
  </si>
  <si>
    <t>Budgetplan</t>
  </si>
  <si>
    <t>Buffet</t>
  </si>
  <si>
    <t>Teilnehmer</t>
  </si>
  <si>
    <t xml:space="preserve">Preis p.P. </t>
  </si>
  <si>
    <t>Getraenkeflat</t>
  </si>
  <si>
    <t>Basis</t>
  </si>
  <si>
    <t>Kaffee</t>
  </si>
  <si>
    <t>Digestif</t>
  </si>
  <si>
    <t>Alternativwein</t>
  </si>
  <si>
    <t>Empfang</t>
  </si>
  <si>
    <t>Personal</t>
  </si>
  <si>
    <t>Aufbau</t>
  </si>
  <si>
    <t>Service</t>
  </si>
  <si>
    <t>Projektleiter</t>
  </si>
  <si>
    <t>Serviceleiter</t>
  </si>
  <si>
    <t>Servicekraft I</t>
  </si>
  <si>
    <t>Servicekraft II</t>
  </si>
  <si>
    <t>Servicekraft III</t>
  </si>
  <si>
    <t>Abbau</t>
  </si>
  <si>
    <t>bei Bedarf</t>
  </si>
  <si>
    <t>Equipment</t>
  </si>
  <si>
    <t>Bestuhlung</t>
  </si>
  <si>
    <t>Stehtisch</t>
  </si>
  <si>
    <t>Raummiete</t>
  </si>
  <si>
    <t>Umsatzsteuer</t>
  </si>
  <si>
    <t>Summe I / ohne Ust.</t>
  </si>
  <si>
    <t>Summe II / mit Ust.</t>
  </si>
  <si>
    <t>Kosten pro Teilnehmer</t>
  </si>
  <si>
    <t>Technik</t>
  </si>
  <si>
    <t>Hostess</t>
  </si>
  <si>
    <t>Wasser</t>
  </si>
  <si>
    <t>Saefte</t>
  </si>
  <si>
    <t>MV im Kinosaal des U</t>
  </si>
  <si>
    <t>Kaffeepause</t>
  </si>
  <si>
    <t xml:space="preserve">Kuchen </t>
  </si>
  <si>
    <t>Gebaeck</t>
  </si>
  <si>
    <t>Kostenuebernahme Verband</t>
  </si>
  <si>
    <t xml:space="preserve">Summe III </t>
  </si>
  <si>
    <t>Teilnehmeranzahl</t>
  </si>
  <si>
    <t>MV Party im Brauturm des U</t>
  </si>
  <si>
    <t>DJ</t>
  </si>
  <si>
    <t>Stehtisch I</t>
  </si>
  <si>
    <t>Stehtisch II</t>
  </si>
  <si>
    <t>Stehtisch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</si>
</sst>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FA8BC-375E-43D6-B694-46F862D43474}">
  <dimension ref="B2:M62"/>
  <sheetViews>
    <sheetView tabSelected="1" workbookViewId="0">
      <selection activeCell="E27" sqref="E27"/>
    </sheetView>
  </sheetViews>
  <sheetFormatPr baseColWidth="10" defaultRowHeight="14.5" x14ac:dyDescent="0.35"/>
  <cols>
    <col min="2" max="2" width="24.81640625" customWidth="1"/>
    <col min="4" max="4" width="12.26953125" bestFit="1" customWidth="1"/>
    <col min="6" max="6" width="4.1796875" customWidth="1"/>
    <col min="8" max="8" width="4.1796875" customWidth="1"/>
  </cols>
  <sheetData>
    <row r="2" spans="2:13" s="1" customFormat="1" ht="18.5" x14ac:dyDescent="0.45">
      <c r="B2" s="9" t="s">
        <v>0</v>
      </c>
      <c r="C2" s="10"/>
      <c r="D2" s="10"/>
      <c r="E2" s="10"/>
      <c r="F2" s="10"/>
      <c r="G2" s="10"/>
      <c r="H2" s="10"/>
      <c r="I2" s="10"/>
    </row>
    <row r="4" spans="2:13" x14ac:dyDescent="0.35">
      <c r="B4" s="1" t="s">
        <v>1</v>
      </c>
    </row>
    <row r="5" spans="2:13" x14ac:dyDescent="0.35">
      <c r="B5" s="1"/>
    </row>
    <row r="6" spans="2:13" ht="14" customHeight="1" x14ac:dyDescent="0.35">
      <c r="B6" s="1" t="s">
        <v>2</v>
      </c>
    </row>
    <row r="7" spans="2:13" ht="14" customHeight="1" x14ac:dyDescent="0.35">
      <c r="B7" s="1"/>
    </row>
    <row r="8" spans="2:13" ht="14" customHeight="1" x14ac:dyDescent="0.35">
      <c r="B8" s="5" t="s">
        <v>4</v>
      </c>
      <c r="C8" s="2"/>
      <c r="D8" s="2"/>
      <c r="E8" s="5" t="s">
        <v>5</v>
      </c>
      <c r="F8" s="5"/>
      <c r="G8" s="5">
        <v>120</v>
      </c>
      <c r="H8" s="5"/>
      <c r="I8" s="5">
        <v>140</v>
      </c>
      <c r="J8" s="2"/>
      <c r="K8" s="2"/>
      <c r="L8" s="2"/>
    </row>
    <row r="9" spans="2:13" x14ac:dyDescent="0.35">
      <c r="B9" s="5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3" x14ac:dyDescent="0.35">
      <c r="B10" s="5" t="s">
        <v>3</v>
      </c>
      <c r="C10" s="3"/>
      <c r="D10" s="3"/>
      <c r="E10" s="3">
        <v>34.6</v>
      </c>
      <c r="F10" s="3"/>
      <c r="G10" s="3">
        <f>E10*G8</f>
        <v>4152</v>
      </c>
      <c r="H10" s="3"/>
      <c r="I10" s="3">
        <f>E10*I8</f>
        <v>4844</v>
      </c>
      <c r="J10" s="3"/>
      <c r="K10" s="3"/>
      <c r="L10" s="3"/>
      <c r="M10" s="4"/>
    </row>
    <row r="11" spans="2:13" x14ac:dyDescent="0.35"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2:13" x14ac:dyDescent="0.35">
      <c r="B12" s="5" t="s">
        <v>6</v>
      </c>
      <c r="C12" s="3"/>
      <c r="D12" s="3" t="s">
        <v>11</v>
      </c>
      <c r="E12" s="3">
        <v>4.5</v>
      </c>
      <c r="F12" s="3"/>
      <c r="G12" s="3">
        <f>$G$8*E12</f>
        <v>540</v>
      </c>
      <c r="H12" s="3"/>
      <c r="I12" s="3">
        <f>$I$8*E12</f>
        <v>630</v>
      </c>
      <c r="J12" s="3"/>
      <c r="K12" s="3"/>
      <c r="L12" s="3"/>
      <c r="M12" s="4"/>
    </row>
    <row r="13" spans="2:13" x14ac:dyDescent="0.35">
      <c r="B13" s="5"/>
      <c r="C13" s="3"/>
      <c r="D13" s="3" t="s">
        <v>7</v>
      </c>
      <c r="E13" s="3">
        <v>17</v>
      </c>
      <c r="F13" s="3"/>
      <c r="G13" s="3">
        <f t="shared" ref="G13:G16" si="0">$G$8*E13</f>
        <v>2040</v>
      </c>
      <c r="H13" s="3"/>
      <c r="I13" s="3">
        <f t="shared" ref="I13:I16" si="1">$I$8*E13</f>
        <v>2380</v>
      </c>
      <c r="J13" s="3"/>
      <c r="K13" s="3"/>
      <c r="L13" s="3"/>
      <c r="M13" s="4"/>
    </row>
    <row r="14" spans="2:13" x14ac:dyDescent="0.35">
      <c r="B14" s="5"/>
      <c r="C14" s="3"/>
      <c r="D14" s="3" t="s">
        <v>8</v>
      </c>
      <c r="E14" s="3">
        <v>2.5</v>
      </c>
      <c r="F14" s="3"/>
      <c r="G14" s="3">
        <f t="shared" si="0"/>
        <v>300</v>
      </c>
      <c r="H14" s="3"/>
      <c r="I14" s="3">
        <f t="shared" si="1"/>
        <v>350</v>
      </c>
      <c r="J14" s="3"/>
      <c r="K14" s="3"/>
      <c r="L14" s="3"/>
      <c r="M14" s="4"/>
    </row>
    <row r="15" spans="2:13" x14ac:dyDescent="0.35">
      <c r="B15" s="5"/>
      <c r="C15" s="3"/>
      <c r="D15" s="3" t="s">
        <v>9</v>
      </c>
      <c r="E15" s="3">
        <v>3.5</v>
      </c>
      <c r="F15" s="3"/>
      <c r="G15" s="3">
        <f t="shared" si="0"/>
        <v>420</v>
      </c>
      <c r="H15" s="3"/>
      <c r="I15" s="3">
        <f t="shared" si="1"/>
        <v>490</v>
      </c>
      <c r="J15" s="3"/>
      <c r="K15" s="3"/>
      <c r="L15" s="3"/>
      <c r="M15" s="4"/>
    </row>
    <row r="16" spans="2:13" x14ac:dyDescent="0.35">
      <c r="B16" s="5"/>
      <c r="C16" s="3"/>
      <c r="D16" s="3" t="s">
        <v>10</v>
      </c>
      <c r="E16" s="3">
        <v>8</v>
      </c>
      <c r="F16" s="3"/>
      <c r="G16" s="3">
        <f t="shared" si="0"/>
        <v>960</v>
      </c>
      <c r="H16" s="3"/>
      <c r="I16" s="3">
        <f t="shared" si="1"/>
        <v>1120</v>
      </c>
      <c r="J16" s="3"/>
      <c r="K16" s="3"/>
      <c r="L16" s="3"/>
      <c r="M16" s="4"/>
    </row>
    <row r="17" spans="2:13" x14ac:dyDescent="0.35"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2:13" x14ac:dyDescent="0.35">
      <c r="B18" s="5" t="s">
        <v>12</v>
      </c>
      <c r="C18" s="3"/>
      <c r="D18" s="3" t="s">
        <v>13</v>
      </c>
      <c r="E18" s="3"/>
      <c r="F18" s="3"/>
      <c r="G18" s="3">
        <v>64</v>
      </c>
      <c r="H18" s="3"/>
      <c r="I18" s="3">
        <v>64</v>
      </c>
      <c r="J18" s="3"/>
      <c r="K18" s="3"/>
      <c r="L18" s="3"/>
      <c r="M18" s="4"/>
    </row>
    <row r="19" spans="2:13" x14ac:dyDescent="0.35">
      <c r="B19" s="5"/>
      <c r="C19" s="3"/>
      <c r="D19" s="3" t="s">
        <v>14</v>
      </c>
      <c r="E19" s="3"/>
      <c r="F19" s="3"/>
      <c r="G19" s="3">
        <v>126</v>
      </c>
      <c r="H19" s="3"/>
      <c r="I19" s="3">
        <v>126</v>
      </c>
      <c r="J19" s="3"/>
      <c r="K19" s="3"/>
      <c r="L19" s="3"/>
      <c r="M19" s="4"/>
    </row>
    <row r="20" spans="2:13" x14ac:dyDescent="0.35"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</row>
    <row r="21" spans="2:13" x14ac:dyDescent="0.35">
      <c r="B21" s="5"/>
      <c r="C21" s="3"/>
      <c r="D21" s="3" t="s">
        <v>15</v>
      </c>
      <c r="E21" s="3"/>
      <c r="F21" s="3"/>
      <c r="G21" s="3" t="s">
        <v>21</v>
      </c>
      <c r="H21" s="3"/>
      <c r="I21" s="3" t="s">
        <v>21</v>
      </c>
      <c r="J21" s="3"/>
      <c r="K21" s="3"/>
      <c r="L21" s="3"/>
      <c r="M21" s="4"/>
    </row>
    <row r="22" spans="2:13" x14ac:dyDescent="0.35">
      <c r="B22" s="5"/>
      <c r="C22" s="3"/>
      <c r="D22" s="3" t="s">
        <v>16</v>
      </c>
      <c r="E22" s="3"/>
      <c r="F22" s="3"/>
      <c r="G22" s="3">
        <v>256.75</v>
      </c>
      <c r="H22" s="3"/>
      <c r="I22" s="3">
        <v>256.75</v>
      </c>
      <c r="J22" s="3"/>
      <c r="K22" s="3"/>
      <c r="L22" s="3"/>
      <c r="M22" s="4"/>
    </row>
    <row r="23" spans="2:13" x14ac:dyDescent="0.35">
      <c r="B23" s="5"/>
      <c r="C23" s="3"/>
      <c r="D23" s="3" t="s">
        <v>17</v>
      </c>
      <c r="E23" s="3"/>
      <c r="F23" s="3"/>
      <c r="G23" s="3">
        <v>195</v>
      </c>
      <c r="H23" s="3"/>
      <c r="I23" s="3">
        <v>195</v>
      </c>
      <c r="J23" s="3"/>
      <c r="K23" s="3"/>
      <c r="L23" s="3"/>
      <c r="M23" s="4"/>
    </row>
    <row r="24" spans="2:13" x14ac:dyDescent="0.35">
      <c r="B24" s="5"/>
      <c r="C24" s="3"/>
      <c r="D24" s="3" t="s">
        <v>18</v>
      </c>
      <c r="E24" s="3"/>
      <c r="F24" s="3"/>
      <c r="G24" s="3">
        <v>402</v>
      </c>
      <c r="H24" s="3"/>
      <c r="I24" s="3">
        <v>402</v>
      </c>
      <c r="J24" s="3"/>
      <c r="K24" s="3"/>
      <c r="L24" s="3"/>
      <c r="M24" s="4"/>
    </row>
    <row r="25" spans="2:13" x14ac:dyDescent="0.35">
      <c r="B25" s="5"/>
      <c r="C25" s="3"/>
      <c r="D25" s="3" t="s">
        <v>19</v>
      </c>
      <c r="E25" s="3"/>
      <c r="F25" s="3"/>
      <c r="G25" s="3">
        <v>252</v>
      </c>
      <c r="H25" s="3"/>
      <c r="I25" s="3">
        <v>252</v>
      </c>
      <c r="J25" s="3"/>
      <c r="K25" s="3"/>
      <c r="L25" s="3"/>
      <c r="M25" s="4"/>
    </row>
    <row r="26" spans="2:13" x14ac:dyDescent="0.35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</row>
    <row r="27" spans="2:13" x14ac:dyDescent="0.35">
      <c r="B27" s="5"/>
      <c r="C27" s="3"/>
      <c r="D27" s="3" t="s">
        <v>20</v>
      </c>
      <c r="E27" s="3"/>
      <c r="F27" s="3"/>
      <c r="G27" s="3">
        <v>64</v>
      </c>
      <c r="H27" s="3"/>
      <c r="I27" s="3">
        <v>64</v>
      </c>
      <c r="J27" s="3"/>
      <c r="K27" s="3"/>
      <c r="L27" s="3"/>
      <c r="M27" s="4"/>
    </row>
    <row r="28" spans="2:13" x14ac:dyDescent="0.35"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</row>
    <row r="29" spans="2:13" x14ac:dyDescent="0.35">
      <c r="B29" s="5" t="s">
        <v>22</v>
      </c>
      <c r="C29" s="3"/>
      <c r="D29" s="3" t="s">
        <v>23</v>
      </c>
      <c r="E29" s="3"/>
      <c r="F29" s="3"/>
      <c r="G29" s="3">
        <v>658</v>
      </c>
      <c r="H29" s="3"/>
      <c r="I29" s="3">
        <v>658</v>
      </c>
      <c r="J29" s="3"/>
      <c r="K29" s="3"/>
      <c r="L29" s="3"/>
      <c r="M29" s="4"/>
    </row>
    <row r="30" spans="2:13" x14ac:dyDescent="0.35">
      <c r="B30" s="5"/>
      <c r="C30" s="3"/>
      <c r="D30" s="3" t="s">
        <v>24</v>
      </c>
      <c r="E30" s="3"/>
      <c r="F30" s="3"/>
      <c r="G30" s="3">
        <v>216</v>
      </c>
      <c r="H30" s="3"/>
      <c r="I30" s="3">
        <v>216</v>
      </c>
      <c r="J30" s="3"/>
      <c r="K30" s="3"/>
      <c r="L30" s="3"/>
      <c r="M30" s="4"/>
    </row>
    <row r="31" spans="2:13" x14ac:dyDescent="0.35"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4"/>
    </row>
    <row r="32" spans="2:13" x14ac:dyDescent="0.35"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4"/>
    </row>
    <row r="33" spans="2:13" x14ac:dyDescent="0.35">
      <c r="B33" s="5" t="s">
        <v>25</v>
      </c>
      <c r="C33" s="3"/>
      <c r="D33" s="3"/>
      <c r="E33" s="3"/>
      <c r="F33" s="3"/>
      <c r="G33" s="3">
        <v>1080</v>
      </c>
      <c r="H33" s="3"/>
      <c r="I33" s="3">
        <v>1080</v>
      </c>
      <c r="J33" s="3"/>
      <c r="K33" s="3"/>
      <c r="L33" s="3"/>
      <c r="M33" s="4"/>
    </row>
    <row r="34" spans="2:13" x14ac:dyDescent="0.35"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4"/>
    </row>
    <row r="35" spans="2:13" x14ac:dyDescent="0.35">
      <c r="B35" s="5" t="s">
        <v>27</v>
      </c>
      <c r="C35" s="3"/>
      <c r="D35" s="3"/>
      <c r="E35" s="3"/>
      <c r="F35" s="3"/>
      <c r="G35" s="3">
        <f>SUM(G10:G33)</f>
        <v>11725.75</v>
      </c>
      <c r="H35" s="3"/>
      <c r="I35" s="3">
        <f>SUM(I10:I33)</f>
        <v>13127.75</v>
      </c>
      <c r="J35" s="3"/>
      <c r="K35" s="3"/>
      <c r="L35" s="3"/>
      <c r="M35" s="4"/>
    </row>
    <row r="36" spans="2:13" x14ac:dyDescent="0.35"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</row>
    <row r="37" spans="2:13" x14ac:dyDescent="0.35">
      <c r="B37" s="5" t="s">
        <v>26</v>
      </c>
      <c r="C37" s="3"/>
      <c r="D37" s="3"/>
      <c r="E37" s="3"/>
      <c r="F37" s="3"/>
      <c r="G37" s="3">
        <f>G35*0.19</f>
        <v>2227.8924999999999</v>
      </c>
      <c r="H37" s="3"/>
      <c r="I37" s="3">
        <f t="shared" ref="I37:J37" si="2">I35*0.19</f>
        <v>2494.2725</v>
      </c>
      <c r="J37" s="3"/>
      <c r="K37" s="3"/>
      <c r="L37" s="3"/>
      <c r="M37" s="4"/>
    </row>
    <row r="38" spans="2:13" x14ac:dyDescent="0.35"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</row>
    <row r="39" spans="2:13" x14ac:dyDescent="0.35">
      <c r="B39" s="5" t="s">
        <v>28</v>
      </c>
      <c r="C39" s="3"/>
      <c r="D39" s="3"/>
      <c r="E39" s="3"/>
      <c r="F39" s="3"/>
      <c r="G39" s="3">
        <f>G35+G37</f>
        <v>13953.6425</v>
      </c>
      <c r="H39" s="3"/>
      <c r="I39" s="3">
        <f t="shared" ref="I39:J39" si="3">I35+I37</f>
        <v>15622.022499999999</v>
      </c>
      <c r="J39" s="3"/>
      <c r="K39" s="3"/>
      <c r="L39" s="3"/>
      <c r="M39" s="4"/>
    </row>
    <row r="40" spans="2:13" x14ac:dyDescent="0.35"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</row>
    <row r="41" spans="2:13" x14ac:dyDescent="0.35"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</row>
    <row r="42" spans="2:13" ht="19" thickBot="1" x14ac:dyDescent="0.5">
      <c r="B42" s="7" t="s">
        <v>29</v>
      </c>
      <c r="C42" s="8"/>
      <c r="D42" s="8"/>
      <c r="E42" s="8"/>
      <c r="F42" s="8"/>
      <c r="G42" s="8">
        <f>G39/G8</f>
        <v>116.28035416666667</v>
      </c>
      <c r="H42" s="8"/>
      <c r="I42" s="8">
        <f t="shared" ref="I42:J42" si="4">I39/I8</f>
        <v>111.58587499999999</v>
      </c>
      <c r="J42" s="3"/>
      <c r="K42" s="3"/>
      <c r="L42" s="3"/>
      <c r="M42" s="4"/>
    </row>
    <row r="43" spans="2:13" ht="15" thickTop="1" x14ac:dyDescent="0.35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</row>
    <row r="44" spans="2:13" x14ac:dyDescent="0.35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</row>
    <row r="45" spans="2:13" x14ac:dyDescent="0.35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4"/>
    </row>
    <row r="46" spans="2:13" x14ac:dyDescent="0.35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</row>
    <row r="47" spans="2:13" x14ac:dyDescent="0.35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</row>
    <row r="48" spans="2:13" x14ac:dyDescent="0.35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</row>
    <row r="49" spans="2:13" x14ac:dyDescent="0.35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</row>
    <row r="50" spans="2:13" x14ac:dyDescent="0.35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</row>
    <row r="51" spans="2:13" x14ac:dyDescent="0.35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</row>
    <row r="52" spans="2:13" x14ac:dyDescent="0.3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</row>
    <row r="53" spans="2:13" x14ac:dyDescent="0.3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4"/>
    </row>
    <row r="54" spans="2:13" x14ac:dyDescent="0.35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</row>
    <row r="55" spans="2:13" x14ac:dyDescent="0.35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</row>
    <row r="56" spans="2:13" x14ac:dyDescent="0.3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2:13" x14ac:dyDescent="0.3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2:13" x14ac:dyDescent="0.3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13" x14ac:dyDescent="0.3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13" x14ac:dyDescent="0.3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2:13" x14ac:dyDescent="0.3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13" x14ac:dyDescent="0.3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1">
    <mergeCell ref="B2: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CCC1-7748-496E-8C9C-B847923E6557}">
  <dimension ref="B2:M68"/>
  <sheetViews>
    <sheetView topLeftCell="A33" workbookViewId="0">
      <selection activeCell="H6" sqref="H6"/>
    </sheetView>
  </sheetViews>
  <sheetFormatPr baseColWidth="10" defaultRowHeight="14.5" x14ac:dyDescent="0.35"/>
  <cols>
    <col min="2" max="2" width="24.81640625" customWidth="1"/>
    <col min="4" max="4" width="12.26953125" bestFit="1" customWidth="1"/>
    <col min="6" max="6" width="4.1796875" customWidth="1"/>
    <col min="8" max="8" width="4.1796875" customWidth="1"/>
  </cols>
  <sheetData>
    <row r="2" spans="2:13" s="1" customFormat="1" ht="18.5" x14ac:dyDescent="0.45">
      <c r="B2" s="9" t="s">
        <v>34</v>
      </c>
      <c r="C2" s="10"/>
      <c r="D2" s="10"/>
      <c r="E2" s="10"/>
      <c r="F2" s="10"/>
      <c r="G2" s="10"/>
      <c r="H2" s="10"/>
      <c r="I2" s="10"/>
    </row>
    <row r="4" spans="2:13" x14ac:dyDescent="0.35">
      <c r="B4" s="1" t="s">
        <v>1</v>
      </c>
    </row>
    <row r="5" spans="2:13" x14ac:dyDescent="0.35">
      <c r="B5" s="1"/>
    </row>
    <row r="6" spans="2:13" ht="14" customHeight="1" x14ac:dyDescent="0.35">
      <c r="B6" s="1" t="s">
        <v>2</v>
      </c>
    </row>
    <row r="7" spans="2:13" ht="14" customHeight="1" x14ac:dyDescent="0.35">
      <c r="B7" s="1"/>
    </row>
    <row r="8" spans="2:13" ht="14" customHeight="1" x14ac:dyDescent="0.35">
      <c r="B8" s="5" t="s">
        <v>40</v>
      </c>
      <c r="C8" s="2"/>
      <c r="D8" s="2"/>
      <c r="E8" s="5" t="s">
        <v>5</v>
      </c>
      <c r="F8" s="5"/>
      <c r="G8" s="5">
        <v>120</v>
      </c>
      <c r="H8" s="5"/>
      <c r="I8" s="5">
        <v>140</v>
      </c>
      <c r="J8" s="2"/>
      <c r="K8" s="2"/>
      <c r="L8" s="2"/>
    </row>
    <row r="9" spans="2:13" x14ac:dyDescent="0.35">
      <c r="B9" s="5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3" x14ac:dyDescent="0.35">
      <c r="B10" s="5" t="s">
        <v>3</v>
      </c>
      <c r="C10" s="3"/>
      <c r="D10" s="3"/>
      <c r="E10" s="3">
        <v>22.3</v>
      </c>
      <c r="F10" s="3"/>
      <c r="G10" s="3">
        <f>E10*G8</f>
        <v>2676</v>
      </c>
      <c r="H10" s="3"/>
      <c r="I10" s="3">
        <f>E10*I8</f>
        <v>3122</v>
      </c>
      <c r="J10" s="3"/>
      <c r="K10" s="3"/>
      <c r="L10" s="3"/>
      <c r="M10" s="4"/>
    </row>
    <row r="11" spans="2:13" x14ac:dyDescent="0.35"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2:13" x14ac:dyDescent="0.35">
      <c r="B12" s="5" t="s">
        <v>35</v>
      </c>
      <c r="C12" s="3"/>
      <c r="D12" s="3" t="s">
        <v>36</v>
      </c>
      <c r="E12" s="3">
        <v>2.99</v>
      </c>
      <c r="F12" s="3"/>
      <c r="G12" s="3">
        <f>$G$8*E12</f>
        <v>358.8</v>
      </c>
      <c r="H12" s="3"/>
      <c r="I12" s="3">
        <f>$I$8*E12</f>
        <v>418.6</v>
      </c>
      <c r="J12" s="3"/>
      <c r="K12" s="3"/>
      <c r="L12" s="3"/>
      <c r="M12" s="4"/>
    </row>
    <row r="13" spans="2:13" x14ac:dyDescent="0.35">
      <c r="B13" s="5"/>
      <c r="C13" s="3"/>
      <c r="D13" s="3" t="s">
        <v>37</v>
      </c>
      <c r="E13" s="3">
        <v>0.85</v>
      </c>
      <c r="F13" s="3"/>
      <c r="G13" s="3">
        <f t="shared" ref="G13:G18" si="0">$G$8*E13</f>
        <v>102</v>
      </c>
      <c r="H13" s="3"/>
      <c r="I13" s="3">
        <f t="shared" ref="I13:I18" si="1">$I$8*E13</f>
        <v>119</v>
      </c>
      <c r="J13" s="3"/>
      <c r="K13" s="3"/>
      <c r="L13" s="3"/>
      <c r="M13" s="4"/>
    </row>
    <row r="14" spans="2:13" x14ac:dyDescent="0.35"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</row>
    <row r="15" spans="2:13" x14ac:dyDescent="0.35"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2:13" x14ac:dyDescent="0.35">
      <c r="B16" s="5" t="s">
        <v>6</v>
      </c>
      <c r="C16" s="3"/>
      <c r="D16" s="3" t="s">
        <v>32</v>
      </c>
      <c r="E16" s="3">
        <v>5</v>
      </c>
      <c r="F16" s="3"/>
      <c r="G16" s="3">
        <f t="shared" si="0"/>
        <v>600</v>
      </c>
      <c r="H16" s="3"/>
      <c r="I16" s="3">
        <f t="shared" si="1"/>
        <v>700</v>
      </c>
      <c r="J16" s="3"/>
      <c r="K16" s="3"/>
      <c r="L16" s="3"/>
      <c r="M16" s="4"/>
    </row>
    <row r="17" spans="2:13" x14ac:dyDescent="0.35">
      <c r="B17" s="5"/>
      <c r="C17" s="3"/>
      <c r="D17" s="3" t="s">
        <v>33</v>
      </c>
      <c r="E17" s="3">
        <v>5</v>
      </c>
      <c r="F17" s="3"/>
      <c r="G17" s="3">
        <f t="shared" si="0"/>
        <v>600</v>
      </c>
      <c r="H17" s="3"/>
      <c r="I17" s="3">
        <f t="shared" si="1"/>
        <v>700</v>
      </c>
      <c r="J17" s="3"/>
      <c r="K17" s="3"/>
      <c r="L17" s="3"/>
      <c r="M17" s="4"/>
    </row>
    <row r="18" spans="2:13" x14ac:dyDescent="0.35">
      <c r="B18" s="5"/>
      <c r="C18" s="3"/>
      <c r="D18" s="3" t="s">
        <v>8</v>
      </c>
      <c r="E18" s="3">
        <v>5</v>
      </c>
      <c r="F18" s="3"/>
      <c r="G18" s="3">
        <f t="shared" si="0"/>
        <v>600</v>
      </c>
      <c r="H18" s="3"/>
      <c r="I18" s="3">
        <f t="shared" si="1"/>
        <v>700</v>
      </c>
      <c r="J18" s="3"/>
      <c r="K18" s="3"/>
      <c r="L18" s="3"/>
      <c r="M18" s="4"/>
    </row>
    <row r="19" spans="2:13" x14ac:dyDescent="0.3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2:13" x14ac:dyDescent="0.35">
      <c r="B20" s="5" t="s">
        <v>12</v>
      </c>
      <c r="C20" s="3"/>
      <c r="D20" s="3" t="s">
        <v>13</v>
      </c>
      <c r="E20" s="3"/>
      <c r="F20" s="3"/>
      <c r="G20" s="3">
        <v>128</v>
      </c>
      <c r="H20" s="3"/>
      <c r="I20" s="3">
        <f>G20</f>
        <v>128</v>
      </c>
      <c r="J20" s="3"/>
      <c r="K20" s="3"/>
      <c r="L20" s="3"/>
      <c r="M20" s="4"/>
    </row>
    <row r="21" spans="2:13" x14ac:dyDescent="0.35">
      <c r="B21" s="5"/>
      <c r="C21" s="3"/>
      <c r="D21" s="3" t="s">
        <v>14</v>
      </c>
      <c r="E21" s="3"/>
      <c r="F21" s="3"/>
      <c r="G21" s="3">
        <v>126</v>
      </c>
      <c r="H21" s="3"/>
      <c r="I21" s="3">
        <f t="shared" ref="I21:I22" si="2">G21</f>
        <v>126</v>
      </c>
      <c r="J21" s="3"/>
      <c r="K21" s="3"/>
      <c r="L21" s="3"/>
      <c r="M21" s="4"/>
    </row>
    <row r="22" spans="2:13" x14ac:dyDescent="0.35">
      <c r="B22" s="5"/>
      <c r="C22" s="3"/>
      <c r="D22" s="3" t="s">
        <v>30</v>
      </c>
      <c r="E22" s="3"/>
      <c r="F22" s="3"/>
      <c r="G22" s="3">
        <v>150</v>
      </c>
      <c r="H22" s="3"/>
      <c r="I22" s="3">
        <f t="shared" si="2"/>
        <v>150</v>
      </c>
      <c r="J22" s="3"/>
      <c r="K22" s="3"/>
      <c r="L22" s="3"/>
      <c r="M22" s="4"/>
    </row>
    <row r="23" spans="2:13" x14ac:dyDescent="0.35"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</row>
    <row r="24" spans="2:13" x14ac:dyDescent="0.35">
      <c r="B24" s="5"/>
      <c r="C24" s="3"/>
      <c r="D24" s="3" t="s">
        <v>15</v>
      </c>
      <c r="E24" s="3"/>
      <c r="F24" s="3"/>
      <c r="G24" s="3" t="s">
        <v>21</v>
      </c>
      <c r="H24" s="3"/>
      <c r="I24" s="3" t="s">
        <v>21</v>
      </c>
      <c r="J24" s="3"/>
      <c r="K24" s="3"/>
      <c r="L24" s="3"/>
      <c r="M24" s="4"/>
    </row>
    <row r="25" spans="2:13" x14ac:dyDescent="0.35">
      <c r="B25" s="5"/>
      <c r="C25" s="3"/>
      <c r="D25" s="3" t="s">
        <v>16</v>
      </c>
      <c r="E25" s="3"/>
      <c r="F25" s="3"/>
      <c r="G25" s="3">
        <v>395</v>
      </c>
      <c r="H25" s="3"/>
      <c r="I25" s="3">
        <f>G25</f>
        <v>395</v>
      </c>
      <c r="J25" s="3"/>
      <c r="K25" s="3"/>
      <c r="L25" s="3"/>
      <c r="M25" s="4"/>
    </row>
    <row r="26" spans="2:13" x14ac:dyDescent="0.35">
      <c r="B26" s="5"/>
      <c r="C26" s="3"/>
      <c r="D26" s="3" t="s">
        <v>31</v>
      </c>
      <c r="E26" s="3"/>
      <c r="F26" s="3"/>
      <c r="G26" s="3">
        <v>37.5</v>
      </c>
      <c r="H26" s="3"/>
      <c r="I26" s="3">
        <f t="shared" ref="I26:I30" si="3">G26</f>
        <v>37.5</v>
      </c>
      <c r="J26" s="3"/>
      <c r="K26" s="3"/>
      <c r="L26" s="3"/>
      <c r="M26" s="4"/>
    </row>
    <row r="27" spans="2:13" x14ac:dyDescent="0.35">
      <c r="B27" s="5"/>
      <c r="C27" s="3"/>
      <c r="D27" s="3" t="s">
        <v>17</v>
      </c>
      <c r="E27" s="3"/>
      <c r="F27" s="3"/>
      <c r="G27" s="3">
        <v>165.37</v>
      </c>
      <c r="H27" s="3"/>
      <c r="I27" s="3">
        <f t="shared" si="3"/>
        <v>165.37</v>
      </c>
      <c r="J27" s="3"/>
      <c r="K27" s="3"/>
      <c r="L27" s="3"/>
      <c r="M27" s="4"/>
    </row>
    <row r="28" spans="2:13" x14ac:dyDescent="0.35">
      <c r="B28" s="5"/>
      <c r="C28" s="3"/>
      <c r="D28" s="3" t="s">
        <v>18</v>
      </c>
      <c r="E28" s="3"/>
      <c r="F28" s="3"/>
      <c r="G28" s="3">
        <v>805</v>
      </c>
      <c r="H28" s="3"/>
      <c r="I28" s="3">
        <f t="shared" si="3"/>
        <v>805</v>
      </c>
      <c r="J28" s="3"/>
      <c r="K28" s="3"/>
      <c r="L28" s="3"/>
      <c r="M28" s="4"/>
    </row>
    <row r="29" spans="2:13" x14ac:dyDescent="0.35"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4"/>
    </row>
    <row r="30" spans="2:13" x14ac:dyDescent="0.35">
      <c r="B30" s="5"/>
      <c r="C30" s="3"/>
      <c r="D30" s="3" t="s">
        <v>20</v>
      </c>
      <c r="E30" s="3"/>
      <c r="F30" s="3"/>
      <c r="G30" s="3">
        <v>64</v>
      </c>
      <c r="H30" s="3"/>
      <c r="I30" s="3">
        <f t="shared" si="3"/>
        <v>64</v>
      </c>
      <c r="J30" s="3"/>
      <c r="K30" s="3"/>
      <c r="L30" s="3"/>
      <c r="M30" s="4"/>
    </row>
    <row r="31" spans="2:13" x14ac:dyDescent="0.35"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4"/>
    </row>
    <row r="32" spans="2:13" x14ac:dyDescent="0.35">
      <c r="B32" s="5" t="s">
        <v>22</v>
      </c>
      <c r="C32" s="3"/>
      <c r="D32" s="3" t="s">
        <v>23</v>
      </c>
      <c r="E32" s="3"/>
      <c r="F32" s="3"/>
      <c r="G32" s="3">
        <v>95</v>
      </c>
      <c r="H32" s="3"/>
      <c r="I32" s="3">
        <f>G32</f>
        <v>95</v>
      </c>
      <c r="J32" s="3"/>
      <c r="K32" s="3"/>
      <c r="L32" s="3"/>
      <c r="M32" s="4"/>
    </row>
    <row r="33" spans="2:13" x14ac:dyDescent="0.35">
      <c r="B33" s="5"/>
      <c r="C33" s="3"/>
      <c r="D33" s="3" t="s">
        <v>24</v>
      </c>
      <c r="E33" s="3"/>
      <c r="F33" s="3"/>
      <c r="G33" s="3">
        <v>250</v>
      </c>
      <c r="H33" s="3"/>
      <c r="I33" s="3">
        <f>G33</f>
        <v>250</v>
      </c>
      <c r="J33" s="3"/>
      <c r="K33" s="3"/>
      <c r="L33" s="3"/>
      <c r="M33" s="4"/>
    </row>
    <row r="34" spans="2:13" x14ac:dyDescent="0.35"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4"/>
    </row>
    <row r="35" spans="2:13" x14ac:dyDescent="0.35"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</row>
    <row r="36" spans="2:13" x14ac:dyDescent="0.35">
      <c r="B36" s="5" t="s">
        <v>25</v>
      </c>
      <c r="C36" s="3"/>
      <c r="D36" s="3"/>
      <c r="E36" s="3"/>
      <c r="F36" s="3"/>
      <c r="G36" s="3">
        <v>1558</v>
      </c>
      <c r="H36" s="3"/>
      <c r="I36" s="3">
        <f>G36</f>
        <v>1558</v>
      </c>
      <c r="J36" s="3"/>
      <c r="K36" s="3"/>
      <c r="L36" s="3"/>
      <c r="M36" s="4"/>
    </row>
    <row r="37" spans="2:13" x14ac:dyDescent="0.35"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</row>
    <row r="38" spans="2:13" x14ac:dyDescent="0.35">
      <c r="B38" s="5" t="s">
        <v>27</v>
      </c>
      <c r="C38" s="3"/>
      <c r="D38" s="3"/>
      <c r="E38" s="3"/>
      <c r="F38" s="3"/>
      <c r="G38" s="3">
        <f>SUM(G10:G36)</f>
        <v>8710.67</v>
      </c>
      <c r="H38" s="3"/>
      <c r="I38" s="3">
        <f>SUM(I10:I36)</f>
        <v>9533.4700000000012</v>
      </c>
      <c r="J38" s="3"/>
      <c r="K38" s="3"/>
      <c r="L38" s="3"/>
      <c r="M38" s="4"/>
    </row>
    <row r="39" spans="2:13" x14ac:dyDescent="0.35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</row>
    <row r="40" spans="2:13" x14ac:dyDescent="0.35">
      <c r="B40" s="5" t="s">
        <v>26</v>
      </c>
      <c r="C40" s="3"/>
      <c r="D40" s="3"/>
      <c r="E40" s="3"/>
      <c r="F40" s="3"/>
      <c r="G40" s="3">
        <f>G38*0.19</f>
        <v>1655.0273</v>
      </c>
      <c r="H40" s="3"/>
      <c r="I40" s="3">
        <f t="shared" ref="I40" si="4">I38*0.19</f>
        <v>1811.3593000000003</v>
      </c>
      <c r="J40" s="3"/>
      <c r="K40" s="3"/>
      <c r="L40" s="3"/>
      <c r="M40" s="4"/>
    </row>
    <row r="41" spans="2:13" x14ac:dyDescent="0.35"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</row>
    <row r="42" spans="2:13" x14ac:dyDescent="0.35">
      <c r="B42" s="5" t="s">
        <v>28</v>
      </c>
      <c r="C42" s="3"/>
      <c r="D42" s="3"/>
      <c r="E42" s="3"/>
      <c r="F42" s="3"/>
      <c r="G42" s="3">
        <f>G38+G40</f>
        <v>10365.6973</v>
      </c>
      <c r="H42" s="3"/>
      <c r="I42" s="3">
        <f t="shared" ref="I42" si="5">I38+I40</f>
        <v>11344.829300000001</v>
      </c>
      <c r="J42" s="3"/>
      <c r="K42" s="3"/>
      <c r="L42" s="3"/>
      <c r="M42" s="4"/>
    </row>
    <row r="43" spans="2:13" x14ac:dyDescent="0.35"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</row>
    <row r="44" spans="2:13" x14ac:dyDescent="0.35">
      <c r="B44" s="5" t="s">
        <v>38</v>
      </c>
      <c r="C44" s="3"/>
      <c r="D44" s="3"/>
      <c r="E44" s="3"/>
      <c r="F44" s="3"/>
      <c r="G44" s="6">
        <v>-7500</v>
      </c>
      <c r="H44" s="6"/>
      <c r="I44" s="6">
        <v>-7500</v>
      </c>
      <c r="J44" s="3"/>
      <c r="K44" s="3"/>
      <c r="L44" s="3"/>
      <c r="M44" s="4"/>
    </row>
    <row r="45" spans="2:13" x14ac:dyDescent="0.35"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4"/>
    </row>
    <row r="46" spans="2:13" x14ac:dyDescent="0.35">
      <c r="B46" s="5" t="s">
        <v>39</v>
      </c>
      <c r="C46" s="3"/>
      <c r="D46" s="3"/>
      <c r="E46" s="3"/>
      <c r="F46" s="3"/>
      <c r="G46" s="3">
        <f>G42+G44</f>
        <v>2865.6972999999998</v>
      </c>
      <c r="H46" s="3"/>
      <c r="I46" s="3">
        <f t="shared" ref="H46:I46" si="6">I42+I44</f>
        <v>3844.8293000000012</v>
      </c>
      <c r="J46" s="3"/>
      <c r="K46" s="3"/>
      <c r="L46" s="3"/>
      <c r="M46" s="4"/>
    </row>
    <row r="47" spans="2:13" x14ac:dyDescent="0.35"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</row>
    <row r="48" spans="2:13" ht="19" thickBot="1" x14ac:dyDescent="0.5">
      <c r="B48" s="7" t="s">
        <v>29</v>
      </c>
      <c r="C48" s="8"/>
      <c r="D48" s="8"/>
      <c r="E48" s="8"/>
      <c r="F48" s="8"/>
      <c r="G48" s="8">
        <f>G46/G8</f>
        <v>23.880810833333332</v>
      </c>
      <c r="H48" s="8"/>
      <c r="I48" s="8">
        <f t="shared" ref="H48:I48" si="7">I46/I8</f>
        <v>27.463066428571437</v>
      </c>
      <c r="J48" s="3"/>
      <c r="K48" s="3"/>
      <c r="L48" s="3"/>
      <c r="M48" s="4"/>
    </row>
    <row r="49" spans="2:13" ht="15" thickTop="1" x14ac:dyDescent="0.35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</row>
    <row r="50" spans="2:13" x14ac:dyDescent="0.35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</row>
    <row r="51" spans="2:13" x14ac:dyDescent="0.35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</row>
    <row r="52" spans="2:13" x14ac:dyDescent="0.3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</row>
    <row r="53" spans="2:13" x14ac:dyDescent="0.3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4"/>
    </row>
    <row r="54" spans="2:13" x14ac:dyDescent="0.35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</row>
    <row r="55" spans="2:13" x14ac:dyDescent="0.35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</row>
    <row r="56" spans="2:13" x14ac:dyDescent="0.35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</row>
    <row r="57" spans="2:13" x14ac:dyDescent="0.35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</row>
    <row r="58" spans="2:13" x14ac:dyDescent="0.35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</row>
    <row r="59" spans="2:13" x14ac:dyDescent="0.35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</row>
    <row r="60" spans="2:13" x14ac:dyDescent="0.35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</row>
    <row r="61" spans="2:13" x14ac:dyDescent="0.35"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</row>
    <row r="62" spans="2:13" x14ac:dyDescent="0.3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13" x14ac:dyDescent="0.3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13" x14ac:dyDescent="0.3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3:13" x14ac:dyDescent="0.3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3:13" x14ac:dyDescent="0.3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3:13" x14ac:dyDescent="0.3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3:13" x14ac:dyDescent="0.3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1">
    <mergeCell ref="B2:I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B164-974B-4317-8347-AA88EBAD02B0}">
  <dimension ref="B2:N68"/>
  <sheetViews>
    <sheetView topLeftCell="A40" workbookViewId="0">
      <selection activeCell="M48" sqref="M48"/>
    </sheetView>
  </sheetViews>
  <sheetFormatPr baseColWidth="10" defaultRowHeight="14.5" x14ac:dyDescent="0.35"/>
  <cols>
    <col min="2" max="2" width="24.81640625" customWidth="1"/>
    <col min="4" max="4" width="12.26953125" bestFit="1" customWidth="1"/>
    <col min="5" max="5" width="4.54296875" customWidth="1"/>
    <col min="7" max="7" width="4.1796875" customWidth="1"/>
    <col min="9" max="9" width="4.1796875" customWidth="1"/>
  </cols>
  <sheetData>
    <row r="2" spans="2:14" s="1" customFormat="1" ht="18.5" x14ac:dyDescent="0.45">
      <c r="B2" s="9" t="s">
        <v>41</v>
      </c>
      <c r="C2" s="10"/>
      <c r="D2" s="10"/>
      <c r="E2" s="10"/>
      <c r="F2" s="10"/>
      <c r="G2" s="10"/>
      <c r="H2" s="10"/>
      <c r="I2" s="10"/>
      <c r="J2" s="10"/>
    </row>
    <row r="4" spans="2:14" x14ac:dyDescent="0.35">
      <c r="B4" s="1" t="s">
        <v>1</v>
      </c>
    </row>
    <row r="5" spans="2:14" x14ac:dyDescent="0.35">
      <c r="B5" s="1"/>
    </row>
    <row r="6" spans="2:14" ht="14" customHeight="1" x14ac:dyDescent="0.35">
      <c r="B6" s="1" t="s">
        <v>2</v>
      </c>
    </row>
    <row r="7" spans="2:14" ht="14" customHeight="1" x14ac:dyDescent="0.35">
      <c r="B7" s="1"/>
    </row>
    <row r="8" spans="2:14" ht="14" customHeight="1" x14ac:dyDescent="0.35">
      <c r="B8" s="5" t="s">
        <v>4</v>
      </c>
      <c r="C8" s="2"/>
      <c r="D8" s="2"/>
      <c r="E8" s="2"/>
      <c r="F8" s="5" t="s">
        <v>5</v>
      </c>
      <c r="G8" s="5"/>
      <c r="H8" s="5">
        <v>120</v>
      </c>
      <c r="I8" s="5"/>
      <c r="J8" s="5">
        <v>140</v>
      </c>
      <c r="K8" s="2"/>
      <c r="L8" s="2"/>
      <c r="M8" s="2"/>
    </row>
    <row r="9" spans="2:14" x14ac:dyDescent="0.35"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4" x14ac:dyDescent="0.35">
      <c r="B10" s="5" t="s">
        <v>3</v>
      </c>
      <c r="C10" s="3"/>
      <c r="D10" s="3"/>
      <c r="E10" s="3"/>
      <c r="F10" s="3">
        <v>45.7</v>
      </c>
      <c r="G10" s="3"/>
      <c r="H10" s="3">
        <f>F10*H8</f>
        <v>5484</v>
      </c>
      <c r="I10" s="3"/>
      <c r="J10" s="3">
        <f>F10*J8</f>
        <v>6398</v>
      </c>
      <c r="K10" s="3"/>
      <c r="L10" s="3"/>
      <c r="M10" s="3"/>
      <c r="N10" s="4"/>
    </row>
    <row r="11" spans="2:14" x14ac:dyDescent="0.35"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2:14" x14ac:dyDescent="0.35">
      <c r="B12" s="5" t="s">
        <v>6</v>
      </c>
      <c r="C12" s="3"/>
      <c r="D12" s="3" t="s">
        <v>11</v>
      </c>
      <c r="E12" s="3"/>
      <c r="F12" s="3">
        <v>4.5</v>
      </c>
      <c r="G12" s="3"/>
      <c r="H12" s="3">
        <f>$H$8*F12</f>
        <v>540</v>
      </c>
      <c r="I12" s="3"/>
      <c r="J12" s="3">
        <f>$J$8*F12</f>
        <v>630</v>
      </c>
      <c r="K12" s="3"/>
      <c r="L12" s="3"/>
      <c r="M12" s="3"/>
      <c r="N12" s="4"/>
    </row>
    <row r="13" spans="2:14" x14ac:dyDescent="0.35">
      <c r="B13" s="5"/>
      <c r="C13" s="3"/>
      <c r="D13" s="3" t="s">
        <v>7</v>
      </c>
      <c r="E13" s="3"/>
      <c r="F13" s="3">
        <v>17</v>
      </c>
      <c r="G13" s="3"/>
      <c r="H13" s="3">
        <f t="shared" ref="H13:H16" si="0">$H$8*F13</f>
        <v>2040</v>
      </c>
      <c r="I13" s="3"/>
      <c r="J13" s="3">
        <f t="shared" ref="J13:J16" si="1">$J$8*F13</f>
        <v>2380</v>
      </c>
      <c r="K13" s="3"/>
      <c r="L13" s="3"/>
      <c r="M13" s="3"/>
      <c r="N13" s="4"/>
    </row>
    <row r="14" spans="2:14" x14ac:dyDescent="0.35">
      <c r="B14" s="5"/>
      <c r="C14" s="3"/>
      <c r="D14" s="3" t="s">
        <v>8</v>
      </c>
      <c r="E14" s="3"/>
      <c r="F14" s="3">
        <v>2.5</v>
      </c>
      <c r="G14" s="3"/>
      <c r="H14" s="3">
        <f t="shared" si="0"/>
        <v>300</v>
      </c>
      <c r="I14" s="3"/>
      <c r="J14" s="3">
        <f t="shared" si="1"/>
        <v>350</v>
      </c>
      <c r="K14" s="3"/>
      <c r="L14" s="3"/>
      <c r="M14" s="3"/>
      <c r="N14" s="4"/>
    </row>
    <row r="15" spans="2:14" x14ac:dyDescent="0.35">
      <c r="B15" s="5"/>
      <c r="C15" s="3"/>
      <c r="D15" s="3" t="s">
        <v>9</v>
      </c>
      <c r="E15" s="3"/>
      <c r="F15" s="3">
        <v>3.5</v>
      </c>
      <c r="G15" s="3"/>
      <c r="H15" s="3">
        <f t="shared" si="0"/>
        <v>420</v>
      </c>
      <c r="I15" s="3"/>
      <c r="J15" s="3">
        <f t="shared" si="1"/>
        <v>490</v>
      </c>
      <c r="K15" s="3"/>
      <c r="L15" s="3"/>
      <c r="M15" s="3"/>
      <c r="N15" s="4"/>
    </row>
    <row r="16" spans="2:14" x14ac:dyDescent="0.35">
      <c r="B16" s="5"/>
      <c r="C16" s="3"/>
      <c r="D16" s="3" t="s">
        <v>10</v>
      </c>
      <c r="E16" s="3"/>
      <c r="F16" s="3">
        <v>8</v>
      </c>
      <c r="G16" s="3"/>
      <c r="H16" s="3">
        <f t="shared" si="0"/>
        <v>960</v>
      </c>
      <c r="I16" s="3"/>
      <c r="J16" s="3">
        <f t="shared" si="1"/>
        <v>1120</v>
      </c>
      <c r="K16" s="3"/>
      <c r="L16" s="3"/>
      <c r="M16" s="3"/>
      <c r="N16" s="4"/>
    </row>
    <row r="17" spans="2:14" x14ac:dyDescent="0.35"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2:14" x14ac:dyDescent="0.35">
      <c r="B18" s="5" t="s">
        <v>12</v>
      </c>
      <c r="C18" s="3"/>
      <c r="D18" s="3" t="s">
        <v>13</v>
      </c>
      <c r="E18" s="3"/>
      <c r="F18" s="3"/>
      <c r="G18" s="3"/>
      <c r="H18" s="3">
        <v>192</v>
      </c>
      <c r="I18" s="3"/>
      <c r="J18" s="3">
        <f>H18</f>
        <v>192</v>
      </c>
      <c r="K18" s="3"/>
      <c r="L18" s="3"/>
      <c r="M18" s="3"/>
      <c r="N18" s="4"/>
    </row>
    <row r="19" spans="2:14" x14ac:dyDescent="0.35">
      <c r="B19" s="5"/>
      <c r="C19" s="3"/>
      <c r="D19" s="3" t="s">
        <v>14</v>
      </c>
      <c r="E19" s="3"/>
      <c r="F19" s="3"/>
      <c r="G19" s="3"/>
      <c r="H19" s="3">
        <v>126</v>
      </c>
      <c r="I19" s="3"/>
      <c r="J19" s="3">
        <v>126</v>
      </c>
      <c r="K19" s="3"/>
      <c r="L19" s="3"/>
      <c r="M19" s="3"/>
      <c r="N19" s="4"/>
    </row>
    <row r="20" spans="2:14" x14ac:dyDescent="0.35"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</row>
    <row r="21" spans="2:14" x14ac:dyDescent="0.35">
      <c r="B21" s="5"/>
      <c r="C21" s="3"/>
      <c r="D21" s="3" t="s">
        <v>15</v>
      </c>
      <c r="E21" s="3"/>
      <c r="F21" s="3"/>
      <c r="G21" s="3"/>
      <c r="H21" s="3" t="s">
        <v>21</v>
      </c>
      <c r="I21" s="3"/>
      <c r="J21" s="3" t="s">
        <v>21</v>
      </c>
      <c r="K21" s="3"/>
      <c r="L21" s="3"/>
      <c r="M21" s="3"/>
      <c r="N21" s="4"/>
    </row>
    <row r="22" spans="2:14" x14ac:dyDescent="0.35">
      <c r="B22" s="5"/>
      <c r="C22" s="3"/>
      <c r="D22" s="3" t="s">
        <v>16</v>
      </c>
      <c r="E22" s="3"/>
      <c r="F22" s="3"/>
      <c r="G22" s="3"/>
      <c r="H22" s="3">
        <v>296.25</v>
      </c>
      <c r="I22" s="3"/>
      <c r="J22" s="3">
        <v>256.75</v>
      </c>
      <c r="K22" s="3"/>
      <c r="L22" s="3"/>
      <c r="M22" s="3"/>
      <c r="N22" s="4"/>
    </row>
    <row r="23" spans="2:14" x14ac:dyDescent="0.35">
      <c r="B23" s="5"/>
      <c r="C23" s="3"/>
      <c r="D23" s="3" t="s">
        <v>17</v>
      </c>
      <c r="E23" s="3"/>
      <c r="F23" s="3"/>
      <c r="G23" s="3"/>
      <c r="H23" s="3">
        <v>731.25</v>
      </c>
      <c r="I23" s="3"/>
      <c r="J23" s="3">
        <v>195</v>
      </c>
      <c r="K23" s="3"/>
      <c r="L23" s="3"/>
      <c r="M23" s="3"/>
      <c r="N23" s="4"/>
    </row>
    <row r="24" spans="2:14" x14ac:dyDescent="0.35">
      <c r="B24" s="5"/>
      <c r="C24" s="3"/>
      <c r="D24" s="3" t="s">
        <v>18</v>
      </c>
      <c r="E24" s="3"/>
      <c r="F24" s="3"/>
      <c r="G24" s="3"/>
      <c r="H24" s="3">
        <v>236.25</v>
      </c>
      <c r="I24" s="3"/>
      <c r="J24" s="3">
        <v>402</v>
      </c>
      <c r="K24" s="3"/>
      <c r="L24" s="3"/>
      <c r="M24" s="3"/>
      <c r="N24" s="4"/>
    </row>
    <row r="25" spans="2:14" x14ac:dyDescent="0.35">
      <c r="B25" s="5"/>
      <c r="C25" s="3"/>
      <c r="D25" s="3" t="s">
        <v>19</v>
      </c>
      <c r="E25" s="3"/>
      <c r="F25" s="3"/>
      <c r="G25" s="3"/>
      <c r="H25" s="3">
        <v>283.5</v>
      </c>
      <c r="I25" s="3"/>
      <c r="J25" s="3">
        <v>252</v>
      </c>
      <c r="K25" s="3"/>
      <c r="L25" s="3"/>
      <c r="M25" s="3"/>
      <c r="N25" s="4"/>
    </row>
    <row r="26" spans="2:14" x14ac:dyDescent="0.35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</row>
    <row r="27" spans="2:14" x14ac:dyDescent="0.35">
      <c r="B27" s="5"/>
      <c r="C27" s="3"/>
      <c r="D27" s="3" t="s">
        <v>20</v>
      </c>
      <c r="E27" s="3"/>
      <c r="F27" s="3"/>
      <c r="G27" s="3"/>
      <c r="H27" s="3">
        <v>128</v>
      </c>
      <c r="I27" s="3"/>
      <c r="J27" s="3">
        <f>H27</f>
        <v>128</v>
      </c>
      <c r="K27" s="3"/>
      <c r="L27" s="3"/>
      <c r="M27" s="3"/>
      <c r="N27" s="4"/>
    </row>
    <row r="28" spans="2:14" x14ac:dyDescent="0.35"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</row>
    <row r="29" spans="2:14" x14ac:dyDescent="0.35">
      <c r="B29" s="5"/>
      <c r="C29" s="3"/>
      <c r="D29" s="3" t="s">
        <v>42</v>
      </c>
      <c r="E29" s="3"/>
      <c r="F29" s="3"/>
      <c r="G29" s="3"/>
      <c r="H29" s="3">
        <v>970</v>
      </c>
      <c r="I29" s="3"/>
      <c r="J29" s="3">
        <f>H29</f>
        <v>970</v>
      </c>
      <c r="K29" s="3"/>
      <c r="L29" s="3"/>
      <c r="M29" s="3"/>
      <c r="N29" s="4"/>
    </row>
    <row r="30" spans="2:14" x14ac:dyDescent="0.35"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</row>
    <row r="31" spans="2:14" x14ac:dyDescent="0.35">
      <c r="B31" s="5" t="s">
        <v>30</v>
      </c>
      <c r="C31" s="3"/>
      <c r="D31" s="3"/>
      <c r="E31" s="3"/>
      <c r="F31" s="3"/>
      <c r="G31" s="3"/>
      <c r="H31" s="3">
        <v>900</v>
      </c>
      <c r="I31" s="3"/>
      <c r="J31" s="3">
        <f>H31</f>
        <v>900</v>
      </c>
      <c r="K31" s="3"/>
      <c r="L31" s="3"/>
      <c r="M31" s="3"/>
      <c r="N31" s="4"/>
    </row>
    <row r="32" spans="2:14" x14ac:dyDescent="0.35"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</row>
    <row r="33" spans="2:14" x14ac:dyDescent="0.35">
      <c r="B33" s="5" t="s">
        <v>22</v>
      </c>
      <c r="C33" s="3"/>
      <c r="D33" s="3" t="s">
        <v>23</v>
      </c>
      <c r="E33" s="3"/>
      <c r="F33" s="3"/>
      <c r="G33" s="3"/>
      <c r="H33" s="3">
        <v>564</v>
      </c>
      <c r="I33" s="3"/>
      <c r="J33" s="3">
        <f>H33</f>
        <v>564</v>
      </c>
      <c r="K33" s="3"/>
      <c r="L33" s="3"/>
      <c r="M33" s="3"/>
      <c r="N33" s="4"/>
    </row>
    <row r="34" spans="2:14" x14ac:dyDescent="0.35">
      <c r="B34" s="5"/>
      <c r="C34" s="3"/>
      <c r="D34" s="3" t="s">
        <v>43</v>
      </c>
      <c r="E34" s="3"/>
      <c r="F34" s="3"/>
      <c r="G34" s="3"/>
      <c r="H34" s="3">
        <v>60</v>
      </c>
      <c r="I34" s="3"/>
      <c r="J34" s="3">
        <f>H34</f>
        <v>60</v>
      </c>
      <c r="K34" s="3"/>
      <c r="L34" s="3"/>
      <c r="M34" s="3"/>
      <c r="N34" s="4"/>
    </row>
    <row r="35" spans="2:14" x14ac:dyDescent="0.35">
      <c r="B35" s="5"/>
      <c r="C35" s="3"/>
      <c r="D35" s="3" t="s">
        <v>44</v>
      </c>
      <c r="E35" s="3"/>
      <c r="F35" s="3"/>
      <c r="G35" s="3"/>
      <c r="H35" s="3">
        <v>324</v>
      </c>
      <c r="I35" s="3"/>
      <c r="J35" s="3">
        <f>H35</f>
        <v>324</v>
      </c>
      <c r="K35" s="3"/>
      <c r="L35" s="3"/>
      <c r="M35" s="3"/>
      <c r="N35" s="4"/>
    </row>
    <row r="36" spans="2:14" x14ac:dyDescent="0.35">
      <c r="B36" s="5"/>
      <c r="C36" s="3"/>
      <c r="D36" s="3" t="s">
        <v>45</v>
      </c>
      <c r="E36" s="3"/>
      <c r="F36" s="3"/>
      <c r="G36" s="3"/>
      <c r="H36" s="3">
        <v>129.6</v>
      </c>
      <c r="I36" s="3"/>
      <c r="J36" s="3">
        <f>H36</f>
        <v>129.6</v>
      </c>
      <c r="K36" s="3"/>
      <c r="L36" s="3"/>
      <c r="M36" s="3"/>
      <c r="N36" s="4"/>
    </row>
    <row r="37" spans="2:14" x14ac:dyDescent="0.35"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/>
    </row>
    <row r="38" spans="2:14" x14ac:dyDescent="0.35"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/>
    </row>
    <row r="39" spans="2:14" x14ac:dyDescent="0.35">
      <c r="B39" s="5" t="s">
        <v>25</v>
      </c>
      <c r="C39" s="3"/>
      <c r="D39" s="3"/>
      <c r="E39" s="3"/>
      <c r="F39" s="3"/>
      <c r="G39" s="3"/>
      <c r="H39" s="3">
        <v>1200</v>
      </c>
      <c r="I39" s="3"/>
      <c r="J39" s="3">
        <f>H39</f>
        <v>1200</v>
      </c>
      <c r="K39" s="3"/>
      <c r="L39" s="3"/>
      <c r="M39" s="3"/>
      <c r="N39" s="4"/>
    </row>
    <row r="40" spans="2:14" x14ac:dyDescent="0.35"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</row>
    <row r="41" spans="2:14" x14ac:dyDescent="0.35">
      <c r="B41" s="5" t="s">
        <v>27</v>
      </c>
      <c r="C41" s="3"/>
      <c r="D41" s="3"/>
      <c r="E41" s="3"/>
      <c r="F41" s="3"/>
      <c r="G41" s="3"/>
      <c r="H41" s="3">
        <f>SUM(H10:H39)</f>
        <v>15884.85</v>
      </c>
      <c r="I41" s="3"/>
      <c r="J41" s="3">
        <f>SUM(J10:J39)</f>
        <v>17067.349999999999</v>
      </c>
      <c r="K41" s="3"/>
      <c r="L41" s="3"/>
      <c r="M41" s="3"/>
      <c r="N41" s="4"/>
    </row>
    <row r="42" spans="2:14" x14ac:dyDescent="0.35"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</row>
    <row r="43" spans="2:14" x14ac:dyDescent="0.35">
      <c r="B43" s="5" t="s">
        <v>26</v>
      </c>
      <c r="C43" s="3"/>
      <c r="D43" s="3"/>
      <c r="E43" s="3"/>
      <c r="F43" s="3"/>
      <c r="G43" s="3"/>
      <c r="H43" s="3">
        <f>H41*0.19</f>
        <v>3018.1215000000002</v>
      </c>
      <c r="I43" s="3"/>
      <c r="J43" s="3">
        <f t="shared" ref="J43:K43" si="2">J41*0.19</f>
        <v>3242.7964999999999</v>
      </c>
      <c r="K43" s="3"/>
      <c r="L43" s="3"/>
      <c r="M43" s="3"/>
      <c r="N43" s="4"/>
    </row>
    <row r="44" spans="2:14" x14ac:dyDescent="0.35"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"/>
    </row>
    <row r="45" spans="2:14" x14ac:dyDescent="0.35">
      <c r="B45" s="5" t="s">
        <v>28</v>
      </c>
      <c r="C45" s="3"/>
      <c r="D45" s="3"/>
      <c r="E45" s="3"/>
      <c r="F45" s="3"/>
      <c r="G45" s="3"/>
      <c r="H45" s="3">
        <f>H41+H43</f>
        <v>18902.9715</v>
      </c>
      <c r="I45" s="3"/>
      <c r="J45" s="3">
        <f t="shared" ref="J45:K45" si="3">J41+J43</f>
        <v>20310.146499999999</v>
      </c>
      <c r="K45" s="3"/>
      <c r="L45" s="3"/>
      <c r="M45" s="3"/>
      <c r="N45" s="4"/>
    </row>
    <row r="46" spans="2:14" x14ac:dyDescent="0.35"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</row>
    <row r="47" spans="2:14" x14ac:dyDescent="0.35"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"/>
    </row>
    <row r="48" spans="2:14" ht="19" thickBot="1" x14ac:dyDescent="0.5">
      <c r="B48" s="7" t="s">
        <v>29</v>
      </c>
      <c r="C48" s="8"/>
      <c r="D48" s="8"/>
      <c r="E48" s="8"/>
      <c r="F48" s="8"/>
      <c r="G48" s="8"/>
      <c r="H48" s="8">
        <f>H45/H8</f>
        <v>157.52476250000001</v>
      </c>
      <c r="I48" s="8"/>
      <c r="J48" s="8">
        <f t="shared" ref="J48:K48" si="4">J45/J8</f>
        <v>145.072475</v>
      </c>
      <c r="K48" s="3"/>
      <c r="L48" s="3"/>
      <c r="M48" s="3"/>
      <c r="N48" s="4"/>
    </row>
    <row r="49" spans="2:14" ht="15" thickTop="1" x14ac:dyDescent="0.35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</row>
    <row r="50" spans="2:14" x14ac:dyDescent="0.35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"/>
    </row>
    <row r="51" spans="2:14" x14ac:dyDescent="0.35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</row>
    <row r="52" spans="2:14" x14ac:dyDescent="0.3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/>
    </row>
    <row r="53" spans="2:14" x14ac:dyDescent="0.3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/>
    </row>
    <row r="54" spans="2:14" x14ac:dyDescent="0.35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/>
    </row>
    <row r="55" spans="2:14" x14ac:dyDescent="0.35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/>
    </row>
    <row r="56" spans="2:14" x14ac:dyDescent="0.35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/>
    </row>
    <row r="57" spans="2:14" x14ac:dyDescent="0.35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"/>
    </row>
    <row r="58" spans="2:14" x14ac:dyDescent="0.35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/>
    </row>
    <row r="59" spans="2:14" x14ac:dyDescent="0.35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"/>
    </row>
    <row r="60" spans="2:14" x14ac:dyDescent="0.35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"/>
    </row>
    <row r="61" spans="2:14" x14ac:dyDescent="0.35"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</row>
    <row r="62" spans="2:14" x14ac:dyDescent="0.3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4" x14ac:dyDescent="0.3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4" x14ac:dyDescent="0.3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x14ac:dyDescent="0.3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x14ac:dyDescent="0.3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x14ac:dyDescent="0.3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x14ac:dyDescent="0.3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</sheetData>
  <mergeCells count="1">
    <mergeCell ref="B2:J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Get Together EMIL 10.10.2025</vt:lpstr>
      <vt:lpstr>MV Kino U 11.10.2025</vt:lpstr>
      <vt:lpstr>MV Party Brauturm 11.10.2025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Erlenbruch</dc:creator>
  <cp:lastModifiedBy>Markus Erlenbruch</cp:lastModifiedBy>
  <dcterms:created xsi:type="dcterms:W3CDTF">2024-09-03T14:17:04Z</dcterms:created>
  <dcterms:modified xsi:type="dcterms:W3CDTF">2024-09-03T15:37:47Z</dcterms:modified>
</cp:coreProperties>
</file>